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0" windowWidth="7635" windowHeight="7500"/>
  </bookViews>
  <sheets>
    <sheet name="Calculator" sheetId="1" r:id="rId1"/>
  </sheets>
  <calcPr calcId="145621"/>
</workbook>
</file>

<file path=xl/calcChain.xml><?xml version="1.0" encoding="utf-8"?>
<calcChain xmlns="http://schemas.openxmlformats.org/spreadsheetml/2006/main">
  <c r="D51" i="1" l="1"/>
  <c r="A47" i="1" l="1"/>
  <c r="A49" i="1" s="1"/>
  <c r="A56" i="1" s="1"/>
  <c r="D49" i="1" l="1"/>
  <c r="A50" i="1"/>
  <c r="D50" i="1" s="1"/>
  <c r="D47" i="1"/>
  <c r="F47" i="1"/>
  <c r="A55" i="1"/>
  <c r="F55" i="1" s="1"/>
  <c r="A48" i="1"/>
  <c r="F48" i="1" s="1"/>
  <c r="D56" i="1"/>
  <c r="F57" i="1"/>
  <c r="F58" i="1" s="1"/>
  <c r="D55" i="1"/>
  <c r="D57" i="1" l="1"/>
  <c r="D58" i="1" s="1"/>
  <c r="F52" i="1"/>
  <c r="F60" i="1" s="1"/>
  <c r="D48" i="1"/>
  <c r="D52" i="1" s="1"/>
  <c r="G52" i="1" s="1"/>
  <c r="G58" i="1"/>
  <c r="D60" i="1" l="1"/>
  <c r="G60" i="1" l="1"/>
  <c r="B26" i="1" l="1"/>
  <c r="F12" i="1"/>
  <c r="D11" i="1" l="1"/>
  <c r="F11" i="1"/>
  <c r="F9" i="1"/>
  <c r="A26" i="1" l="1"/>
  <c r="A27" i="1" l="1"/>
  <c r="A28" i="1" s="1"/>
  <c r="A24" i="1" s="1"/>
  <c r="A21" i="1"/>
  <c r="A35" i="1" l="1"/>
  <c r="D12" i="1"/>
  <c r="A16" i="1"/>
  <c r="A10" i="1"/>
  <c r="D10" i="1" s="1"/>
  <c r="A36" i="1" l="1"/>
  <c r="A37" i="1" s="1"/>
  <c r="F10" i="1"/>
  <c r="F24" i="1" l="1"/>
  <c r="D37" i="1"/>
  <c r="D39" i="1" s="1"/>
  <c r="F37" i="1"/>
  <c r="F39" i="1" s="1"/>
  <c r="G39" i="1" l="1"/>
  <c r="D24" i="1"/>
  <c r="A22" i="1" l="1"/>
  <c r="F16" i="1"/>
  <c r="D16" i="1"/>
  <c r="D9" i="1"/>
  <c r="D13" i="1" l="1"/>
  <c r="A18" i="1"/>
  <c r="F13" i="1"/>
  <c r="G13" i="1" l="1"/>
  <c r="D18" i="1"/>
  <c r="D30" i="1" s="1"/>
  <c r="F18" i="1"/>
  <c r="F30" i="1" s="1"/>
  <c r="D31" i="1" l="1"/>
  <c r="F31" i="1"/>
  <c r="G31" i="1" l="1"/>
  <c r="D43" i="1" l="1"/>
  <c r="D62" i="1" s="1"/>
  <c r="F43" i="1"/>
  <c r="F62" i="1" s="1"/>
  <c r="G62" i="1" l="1"/>
  <c r="G43" i="1"/>
</calcChain>
</file>

<file path=xl/sharedStrings.xml><?xml version="1.0" encoding="utf-8"?>
<sst xmlns="http://schemas.openxmlformats.org/spreadsheetml/2006/main" count="64" uniqueCount="56">
  <si>
    <t>Quantity</t>
  </si>
  <si>
    <t>Description</t>
  </si>
  <si>
    <t>Per Meter Cost</t>
  </si>
  <si>
    <t>Total</t>
  </si>
  <si>
    <t>Single Space Smart Meter</t>
  </si>
  <si>
    <t>Initial Training</t>
  </si>
  <si>
    <t>Subtotal</t>
  </si>
  <si>
    <t>Meters</t>
  </si>
  <si>
    <t>Mobile Payment Transactions per Month</t>
  </si>
  <si>
    <t>Five Year (60 Month) Operating Costs</t>
  </si>
  <si>
    <t>Years (Years 2-5)</t>
  </si>
  <si>
    <t>Subtotal - Monthly Operating Costs</t>
  </si>
  <si>
    <t>Total Cost of Ownership</t>
  </si>
  <si>
    <t>Field Installation of Meter</t>
  </si>
  <si>
    <r>
      <rPr>
        <b/>
        <i/>
        <sz val="11"/>
        <color theme="1"/>
        <rFont val="Calibri"/>
        <family val="2"/>
        <scheme val="minor"/>
      </rPr>
      <t>2.A. Wireless Communications &amp; Software License Fee</t>
    </r>
    <r>
      <rPr>
        <sz val="11"/>
        <color theme="1"/>
        <rFont val="Calibri"/>
        <family val="2"/>
        <scheme val="minor"/>
      </rPr>
      <t xml:space="preserve">
</t>
    </r>
    <r>
      <rPr>
        <i/>
        <sz val="11"/>
        <color theme="1"/>
        <rFont val="Calibri"/>
        <family val="2"/>
        <scheme val="minor"/>
      </rPr>
      <t>(Some vendors separate this monthly fee into multiple buckets.  Enter the sum of all fixed monthly fees on this line).</t>
    </r>
  </si>
  <si>
    <t>3.A. Five Year Extended Meter Warranty</t>
  </si>
  <si>
    <t>1. Upfront Capital Costs</t>
  </si>
  <si>
    <t>2. Monthly Costs</t>
  </si>
  <si>
    <t>2.B. Credit Card Gateway Fees</t>
  </si>
  <si>
    <t>Number of "Meter Years" of Extended Warranty Coverage</t>
  </si>
  <si>
    <r>
      <rPr>
        <b/>
        <i/>
        <sz val="11"/>
        <color theme="1"/>
        <rFont val="Calibri"/>
        <family val="2"/>
        <scheme val="minor"/>
      </rPr>
      <t>2.C. Fee for Displaying Mobile Payments on the Meter</t>
    </r>
    <r>
      <rPr>
        <sz val="11"/>
        <color theme="1"/>
        <rFont val="Calibri"/>
        <family val="2"/>
        <scheme val="minor"/>
      </rPr>
      <t xml:space="preserve">
(It is a motorist and enforcement convenience to have mobile payments appear on the Smart Meter when the payment is made.  Some vendors cannot deliver this feature without unacceptably draining the meter batteries.  Some vendors can do this but charge a fee for each mobile payment displayed on the meter.  If a vendor can do this, enter the fee they charge per transaction here).</t>
    </r>
  </si>
  <si>
    <t>Mobile Payment Transactions per Day (Each City differs, but the average mobile payments per meter per day can average 1 to 2 depending on adoption rates.)</t>
  </si>
  <si>
    <r>
      <t xml:space="preserve">3. Warranties
</t>
    </r>
    <r>
      <rPr>
        <sz val="11"/>
        <color theme="1"/>
        <rFont val="Calibri"/>
        <family val="2"/>
        <scheme val="minor"/>
      </rPr>
      <t xml:space="preserve">Typically, vendors offer a standard 12 month warranty on their meters and offer extended meter warranties for years 2-5 at a fee. </t>
    </r>
  </si>
  <si>
    <t>Number of Meters</t>
  </si>
  <si>
    <t>Five Year Meter Warranty Costs</t>
  </si>
  <si>
    <t>CIVICSMART SAVINGS</t>
  </si>
  <si>
    <t>CivicSmart</t>
  </si>
  <si>
    <t>4. Sensors</t>
  </si>
  <si>
    <t>Vehicle Detection Sensor</t>
  </si>
  <si>
    <t>Field Installation of Sensors</t>
  </si>
  <si>
    <t>Field Installation of Gateways</t>
  </si>
  <si>
    <t>5. Monthly Costs for Sensors and Gateways</t>
  </si>
  <si>
    <t>Monthly Sensor Fee</t>
  </si>
  <si>
    <t>Monthly Gateway Fee</t>
  </si>
  <si>
    <t>TOTAL SENSOR COST OF OWNERSHIP - 5 YEARS</t>
  </si>
  <si>
    <t>TOTAL FIVE YEAR COST OF METERS AND SENSORS</t>
  </si>
  <si>
    <t>TOTAL CIVICSMART SAVINGS</t>
  </si>
  <si>
    <t>Prepared by Duncan Parking Technologies, Inc.,
a subsidiary of CivicSmart, Inc.</t>
  </si>
  <si>
    <t>Smart Parking Meter and Sensor Price Calculator</t>
  </si>
  <si>
    <t>Enter appropriate quantities and amounts in the orange cells.</t>
  </si>
  <si>
    <t>CivicSmart LNG</t>
  </si>
  <si>
    <t>Other Vendor's Meter</t>
  </si>
  <si>
    <t>Credit Card Transactions per Month</t>
  </si>
  <si>
    <t>Credit Card Transactions per Day (Each city differs, but meters can average 1 to 2+ credit card transactions per day.)</t>
  </si>
  <si>
    <t>Meter Days per Month (enter 21 days for M-F, 25 for M-Sat)</t>
  </si>
  <si>
    <r>
      <rPr>
        <b/>
        <i/>
        <sz val="11"/>
        <color theme="1"/>
        <rFont val="Calibri"/>
        <family val="2"/>
        <scheme val="minor"/>
      </rPr>
      <t>A NOTE ABOUT BATTERY COSTS</t>
    </r>
    <r>
      <rPr>
        <sz val="11"/>
        <color theme="1"/>
        <rFont val="Calibri"/>
        <family val="2"/>
        <scheme val="minor"/>
      </rPr>
      <t xml:space="preserve">
CivicSmart meters use fully rechargeable batteries that last up to a year between recharges.  They should last for five years and we offer cities cost certainty through a five year battery guarantee in case a battery ever needs to be replaced.  Other vendors' smart meters contain non-rechargeable batteries.  The cost of replacing these non-rechargeable batteries can be a substantial hidden cost.  If vendors will not provide a battery guarantee, the City should investigate what other cities have to pay for replacement batteries.</t>
    </r>
  </si>
  <si>
    <t>Solar-powered Communications Gateways</t>
  </si>
  <si>
    <t>Total Freight (Sensors and Gateways)</t>
  </si>
  <si>
    <t>Total Freight (Meters)</t>
  </si>
  <si>
    <t>TOTAL SMART METER COST OF OWNERSHIP - 5 YEARS</t>
  </si>
  <si>
    <t>Merchant Processor Credit Card Fees are Directly Deducted from the City's Merchant Account.  Contact CivicSmart to learn how to reduce these fees by up to 20%.</t>
  </si>
  <si>
    <r>
      <t xml:space="preserve">Enter </t>
    </r>
    <r>
      <rPr>
        <i/>
        <u/>
        <sz val="11"/>
        <color theme="1"/>
        <rFont val="Calibri"/>
        <family val="2"/>
        <scheme val="minor"/>
      </rPr>
      <t>Annual</t>
    </r>
    <r>
      <rPr>
        <i/>
        <sz val="11"/>
        <color theme="1"/>
        <rFont val="Calibri"/>
        <family val="2"/>
        <scheme val="minor"/>
      </rPr>
      <t xml:space="preserve"> Extended Warranty Cost per Meter Below</t>
    </r>
  </si>
  <si>
    <t>There are a number of costs that comprise the Total Cost of Ownership associated with implementing a Smart Parking Meter program.  Many of these costs, and their impact on the five year total cost of ownership, are hidden from cities.  This calculator is designed to fully illuminate the costs of implementing and operating Single-Space Smart Meters and Sensors. Please contact CivicSmart to obtain a quote and use this calculator to compare it to your current prices or other vendors' quotes.</t>
  </si>
  <si>
    <t>Single Space Configuration</t>
  </si>
  <si>
    <t>Other Vendor</t>
  </si>
  <si>
    <t>CivicSmart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</si>
</sst>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_(* #,##0.0_);_(* \(#,##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i/>
      <sz val="11"/>
      <color theme="1"/>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0" fillId="0" borderId="0" xfId="0" applyProtection="1">
      <protection locked="0"/>
    </xf>
    <xf numFmtId="0" fontId="0" fillId="3" borderId="5" xfId="0" applyFill="1" applyBorder="1" applyProtection="1">
      <protection locked="0"/>
    </xf>
    <xf numFmtId="0" fontId="0" fillId="6" borderId="11" xfId="0" applyFill="1" applyBorder="1" applyProtection="1">
      <protection locked="0"/>
    </xf>
    <xf numFmtId="0" fontId="0" fillId="5" borderId="0" xfId="0" applyFill="1" applyBorder="1" applyProtection="1">
      <protection locked="0"/>
    </xf>
    <xf numFmtId="7" fontId="0" fillId="6" borderId="3" xfId="2" applyNumberFormat="1" applyFont="1" applyFill="1" applyBorder="1" applyProtection="1">
      <protection locked="0"/>
    </xf>
    <xf numFmtId="5" fontId="0" fillId="5" borderId="4" xfId="0" applyNumberFormat="1" applyFill="1" applyBorder="1" applyProtection="1">
      <protection locked="0"/>
    </xf>
    <xf numFmtId="0" fontId="0" fillId="5" borderId="5" xfId="0" applyFill="1" applyBorder="1" applyProtection="1">
      <protection locked="0"/>
    </xf>
    <xf numFmtId="0" fontId="0" fillId="5" borderId="11" xfId="0" applyFill="1" applyBorder="1" applyProtection="1">
      <protection locked="0"/>
    </xf>
    <xf numFmtId="7" fontId="0" fillId="6" borderId="3" xfId="2" applyNumberFormat="1" applyFont="1" applyFill="1" applyBorder="1" applyAlignment="1" applyProtection="1">
      <alignment horizontal="right"/>
      <protection locked="0"/>
    </xf>
    <xf numFmtId="5" fontId="2" fillId="4" borderId="3" xfId="2" applyNumberFormat="1" applyFont="1" applyFill="1" applyBorder="1" applyProtection="1">
      <protection locked="0"/>
    </xf>
    <xf numFmtId="0" fontId="2" fillId="4" borderId="3" xfId="0" applyFont="1" applyFill="1" applyBorder="1" applyProtection="1">
      <protection locked="0"/>
    </xf>
    <xf numFmtId="5" fontId="0" fillId="5" borderId="3" xfId="2" applyNumberFormat="1" applyFont="1" applyFill="1" applyBorder="1" applyProtection="1">
      <protection locked="0"/>
    </xf>
    <xf numFmtId="0" fontId="0" fillId="5" borderId="4" xfId="0" applyFill="1" applyBorder="1" applyProtection="1">
      <protection locked="0"/>
    </xf>
    <xf numFmtId="0" fontId="0" fillId="5" borderId="3" xfId="0" applyFill="1" applyBorder="1" applyProtection="1">
      <protection locked="0"/>
    </xf>
    <xf numFmtId="7" fontId="0" fillId="6" borderId="3" xfId="2" applyNumberFormat="1" applyFont="1" applyFill="1" applyBorder="1" applyAlignment="1" applyProtection="1">
      <alignment vertical="center"/>
      <protection locked="0"/>
    </xf>
    <xf numFmtId="165" fontId="3" fillId="6" borderId="11" xfId="1" applyNumberFormat="1" applyFont="1" applyFill="1" applyBorder="1" applyAlignment="1" applyProtection="1">
      <alignment vertical="center"/>
      <protection locked="0"/>
    </xf>
    <xf numFmtId="164" fontId="3" fillId="6" borderId="11" xfId="1" applyNumberFormat="1" applyFont="1" applyFill="1" applyBorder="1" applyAlignment="1" applyProtection="1">
      <alignment vertical="center"/>
      <protection locked="0"/>
    </xf>
    <xf numFmtId="7" fontId="0" fillId="5" borderId="3" xfId="2" applyNumberFormat="1" applyFont="1" applyFill="1" applyBorder="1" applyProtection="1">
      <protection locked="0"/>
    </xf>
    <xf numFmtId="5" fontId="2" fillId="3" borderId="3" xfId="2" applyNumberFormat="1" applyFont="1" applyFill="1" applyBorder="1" applyProtection="1">
      <protection locked="0"/>
    </xf>
    <xf numFmtId="164" fontId="3" fillId="6" borderId="11" xfId="1" applyNumberFormat="1" applyFont="1" applyFill="1" applyBorder="1" applyProtection="1">
      <protection locked="0"/>
    </xf>
    <xf numFmtId="7" fontId="0" fillId="5" borderId="3" xfId="2" applyNumberFormat="1" applyFont="1" applyFill="1" applyBorder="1" applyAlignment="1" applyProtection="1">
      <alignment vertical="center"/>
      <protection locked="0"/>
    </xf>
    <xf numFmtId="0" fontId="0" fillId="5" borderId="0" xfId="0" applyFill="1" applyProtection="1">
      <protection locked="0"/>
    </xf>
    <xf numFmtId="0" fontId="2" fillId="5" borderId="0" xfId="0" applyFont="1" applyFill="1" applyAlignment="1" applyProtection="1">
      <alignment horizontal="center"/>
    </xf>
    <xf numFmtId="0" fontId="2" fillId="5" borderId="0" xfId="0" applyFont="1" applyFill="1" applyAlignment="1" applyProtection="1">
      <alignment horizontal="center"/>
    </xf>
    <xf numFmtId="0" fontId="7" fillId="5" borderId="0" xfId="0" applyFont="1" applyFill="1" applyAlignment="1" applyProtection="1">
      <alignment horizontal="right" wrapText="1"/>
    </xf>
    <xf numFmtId="0" fontId="6" fillId="5" borderId="0" xfId="0" applyFont="1" applyFill="1" applyAlignment="1" applyProtection="1">
      <alignment wrapText="1"/>
    </xf>
    <xf numFmtId="0" fontId="5" fillId="6" borderId="1" xfId="0" applyFont="1" applyFill="1" applyBorder="1" applyAlignment="1" applyProtection="1"/>
    <xf numFmtId="0" fontId="5" fillId="6" borderId="27" xfId="0" applyFont="1" applyFill="1" applyBorder="1" applyAlignment="1" applyProtection="1"/>
    <xf numFmtId="0" fontId="2" fillId="4" borderId="1"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27" xfId="0" applyFont="1" applyFill="1" applyBorder="1" applyAlignment="1" applyProtection="1">
      <alignment horizontal="center"/>
    </xf>
    <xf numFmtId="0" fontId="0" fillId="5" borderId="12" xfId="0" applyFill="1" applyBorder="1" applyAlignment="1" applyProtection="1">
      <alignment horizontal="center" vertical="center"/>
    </xf>
    <xf numFmtId="0" fontId="0" fillId="5" borderId="13" xfId="0" applyFill="1" applyBorder="1" applyAlignment="1" applyProtection="1">
      <alignment horizontal="center" vertical="center"/>
    </xf>
    <xf numFmtId="0" fontId="2" fillId="5" borderId="14" xfId="0" applyFont="1" applyFill="1" applyBorder="1" applyAlignment="1" applyProtection="1">
      <alignment horizontal="center"/>
    </xf>
    <xf numFmtId="0" fontId="2" fillId="5" borderId="15" xfId="0" applyFont="1" applyFill="1" applyBorder="1" applyAlignment="1" applyProtection="1">
      <alignment horizontal="center"/>
    </xf>
    <xf numFmtId="0" fontId="2" fillId="5" borderId="25" xfId="0" applyFont="1" applyFill="1" applyBorder="1" applyAlignment="1" applyProtection="1">
      <alignment horizontal="center" vertical="center" wrapText="1"/>
    </xf>
    <xf numFmtId="0" fontId="0" fillId="5" borderId="16"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8" xfId="0" applyFill="1" applyBorder="1" applyAlignment="1" applyProtection="1">
      <alignment horizontal="center"/>
    </xf>
    <xf numFmtId="0" fontId="0" fillId="5" borderId="9" xfId="0" applyFill="1" applyBorder="1" applyAlignment="1" applyProtection="1">
      <alignment horizontal="center"/>
    </xf>
    <xf numFmtId="0" fontId="2" fillId="5" borderId="26"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0" fillId="3" borderId="5" xfId="0" applyFill="1" applyBorder="1" applyProtection="1"/>
    <xf numFmtId="0" fontId="0" fillId="5" borderId="11" xfId="0" applyFill="1" applyBorder="1" applyProtection="1"/>
    <xf numFmtId="0" fontId="0" fillId="4" borderId="11" xfId="0" applyFill="1" applyBorder="1" applyProtection="1"/>
    <xf numFmtId="0" fontId="4" fillId="3" borderId="11"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0" fillId="5" borderId="11" xfId="0" applyFill="1" applyBorder="1" applyAlignment="1" applyProtection="1">
      <alignment vertical="center"/>
    </xf>
    <xf numFmtId="0" fontId="0" fillId="5" borderId="0" xfId="0" applyFill="1" applyBorder="1" applyAlignment="1" applyProtection="1">
      <alignment wrapText="1"/>
    </xf>
    <xf numFmtId="0" fontId="0" fillId="5" borderId="0" xfId="0" applyFill="1" applyBorder="1" applyProtection="1"/>
    <xf numFmtId="164" fontId="0" fillId="5" borderId="11" xfId="0" applyNumberFormat="1" applyFill="1" applyBorder="1" applyAlignment="1" applyProtection="1">
      <alignment vertical="center"/>
    </xf>
    <xf numFmtId="0" fontId="4" fillId="5" borderId="0" xfId="0" applyFont="1" applyFill="1" applyBorder="1" applyAlignment="1" applyProtection="1">
      <alignment vertical="center" wrapText="1"/>
    </xf>
    <xf numFmtId="5" fontId="0" fillId="5" borderId="4" xfId="0" applyNumberFormat="1" applyFill="1" applyBorder="1" applyAlignment="1" applyProtection="1">
      <alignment vertical="center"/>
    </xf>
    <xf numFmtId="5" fontId="0" fillId="5" borderId="4" xfId="0" applyNumberFormat="1" applyFill="1" applyBorder="1" applyProtection="1"/>
    <xf numFmtId="0" fontId="0" fillId="5" borderId="5" xfId="0" applyFill="1" applyBorder="1" applyProtection="1"/>
    <xf numFmtId="5" fontId="2" fillId="4" borderId="4" xfId="0" applyNumberFormat="1" applyFont="1" applyFill="1" applyBorder="1" applyProtection="1"/>
    <xf numFmtId="0" fontId="2" fillId="4" borderId="0" xfId="0" applyFont="1" applyFill="1" applyBorder="1" applyProtection="1"/>
    <xf numFmtId="5" fontId="2" fillId="4" borderId="5" xfId="0" applyNumberFormat="1" applyFont="1" applyFill="1" applyBorder="1" applyProtection="1"/>
    <xf numFmtId="0" fontId="3" fillId="2" borderId="0" xfId="0" applyFont="1" applyFill="1" applyBorder="1" applyAlignment="1" applyProtection="1">
      <alignment wrapText="1"/>
    </xf>
    <xf numFmtId="5" fontId="6" fillId="5" borderId="31" xfId="2" applyNumberFormat="1" applyFont="1" applyFill="1" applyBorder="1" applyAlignment="1" applyProtection="1">
      <alignment horizontal="center" vertical="center" wrapText="1"/>
    </xf>
    <xf numFmtId="5" fontId="6" fillId="5" borderId="18" xfId="2" applyNumberFormat="1" applyFont="1" applyFill="1" applyBorder="1" applyAlignment="1" applyProtection="1">
      <alignment horizontal="center" vertical="center" wrapText="1"/>
    </xf>
    <xf numFmtId="5" fontId="6" fillId="5" borderId="20" xfId="2" applyNumberFormat="1" applyFont="1" applyFill="1" applyBorder="1" applyAlignment="1" applyProtection="1">
      <alignment horizontal="center" vertical="center" wrapText="1"/>
    </xf>
    <xf numFmtId="5" fontId="6" fillId="5" borderId="3" xfId="2" applyNumberFormat="1" applyFont="1" applyFill="1" applyBorder="1" applyAlignment="1" applyProtection="1">
      <alignment horizontal="center" vertical="center" wrapText="1"/>
    </xf>
    <xf numFmtId="5" fontId="6" fillId="5" borderId="0" xfId="2" applyNumberFormat="1" applyFont="1" applyFill="1" applyBorder="1" applyAlignment="1" applyProtection="1">
      <alignment horizontal="center" vertical="center" wrapText="1"/>
    </xf>
    <xf numFmtId="5" fontId="6" fillId="5" borderId="4" xfId="2" applyNumberFormat="1" applyFont="1" applyFill="1" applyBorder="1" applyAlignment="1" applyProtection="1">
      <alignment horizontal="center" vertical="center" wrapText="1"/>
    </xf>
    <xf numFmtId="0" fontId="3" fillId="2" borderId="0" xfId="0" applyFont="1" applyFill="1" applyBorder="1" applyProtection="1"/>
    <xf numFmtId="5" fontId="6" fillId="5" borderId="8" xfId="2" applyNumberFormat="1" applyFont="1" applyFill="1" applyBorder="1" applyAlignment="1" applyProtection="1">
      <alignment horizontal="center" vertical="center" wrapText="1"/>
    </xf>
    <xf numFmtId="5" fontId="6" fillId="5" borderId="32" xfId="2" applyNumberFormat="1" applyFont="1" applyFill="1" applyBorder="1" applyAlignment="1" applyProtection="1">
      <alignment horizontal="center" vertical="center" wrapText="1"/>
    </xf>
    <xf numFmtId="5" fontId="6" fillId="5" borderId="9" xfId="2" applyNumberFormat="1" applyFont="1" applyFill="1" applyBorder="1" applyAlignment="1" applyProtection="1">
      <alignment horizontal="center" vertical="center" wrapText="1"/>
    </xf>
    <xf numFmtId="164" fontId="3" fillId="2" borderId="11" xfId="1" applyNumberFormat="1" applyFont="1" applyFill="1" applyBorder="1" applyProtection="1"/>
    <xf numFmtId="164" fontId="0" fillId="5" borderId="11" xfId="1" applyNumberFormat="1" applyFont="1" applyFill="1" applyBorder="1" applyAlignment="1" applyProtection="1">
      <alignment vertical="center"/>
    </xf>
    <xf numFmtId="0" fontId="0" fillId="5" borderId="0" xfId="0" applyFill="1" applyBorder="1" applyAlignment="1" applyProtection="1">
      <alignment vertical="center" wrapText="1"/>
    </xf>
    <xf numFmtId="5" fontId="0" fillId="5" borderId="3" xfId="2" applyNumberFormat="1" applyFont="1" applyFill="1" applyBorder="1" applyProtection="1"/>
    <xf numFmtId="7" fontId="0" fillId="5" borderId="3" xfId="2" applyNumberFormat="1" applyFont="1" applyFill="1" applyBorder="1" applyProtection="1"/>
    <xf numFmtId="0" fontId="0" fillId="5" borderId="4" xfId="0" applyFill="1" applyBorder="1" applyProtection="1"/>
    <xf numFmtId="0" fontId="2" fillId="3" borderId="0" xfId="0" applyFont="1" applyFill="1" applyBorder="1" applyProtection="1"/>
    <xf numFmtId="5" fontId="2" fillId="3" borderId="3" xfId="2" applyNumberFormat="1" applyFont="1" applyFill="1" applyBorder="1" applyProtection="1"/>
    <xf numFmtId="5" fontId="2" fillId="3" borderId="4" xfId="0" applyNumberFormat="1" applyFont="1" applyFill="1" applyBorder="1" applyProtection="1"/>
    <xf numFmtId="0" fontId="0" fillId="0" borderId="5" xfId="0" applyBorder="1" applyProtection="1"/>
    <xf numFmtId="0" fontId="2" fillId="4" borderId="0" xfId="0" applyFont="1" applyFill="1" applyBorder="1" applyAlignment="1" applyProtection="1">
      <alignment wrapText="1"/>
    </xf>
    <xf numFmtId="5" fontId="2" fillId="4" borderId="3" xfId="2" applyNumberFormat="1" applyFont="1" applyFill="1" applyBorder="1" applyProtection="1"/>
    <xf numFmtId="164" fontId="3" fillId="2" borderId="11" xfId="1" applyNumberFormat="1" applyFont="1" applyFill="1" applyBorder="1" applyAlignment="1" applyProtection="1">
      <alignment vertical="center"/>
    </xf>
    <xf numFmtId="0" fontId="0" fillId="3" borderId="11" xfId="0" applyFill="1" applyBorder="1" applyProtection="1"/>
    <xf numFmtId="0" fontId="2" fillId="4" borderId="11" xfId="0" applyFont="1" applyFill="1" applyBorder="1" applyProtection="1"/>
    <xf numFmtId="0" fontId="4" fillId="3" borderId="11"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0" fillId="0" borderId="3" xfId="0" applyBorder="1" applyProtection="1"/>
    <xf numFmtId="0" fontId="0" fillId="5" borderId="3" xfId="0" applyFill="1" applyBorder="1" applyProtection="1"/>
    <xf numFmtId="5" fontId="6" fillId="5" borderId="30" xfId="2" applyNumberFormat="1" applyFont="1" applyFill="1" applyBorder="1" applyAlignment="1" applyProtection="1">
      <alignment horizontal="center"/>
    </xf>
    <xf numFmtId="5" fontId="6" fillId="5" borderId="22" xfId="2" applyNumberFormat="1" applyFont="1" applyFill="1" applyBorder="1" applyAlignment="1" applyProtection="1">
      <alignment horizontal="center"/>
    </xf>
    <xf numFmtId="5" fontId="6" fillId="5" borderId="23" xfId="2" applyNumberFormat="1" applyFont="1" applyFill="1" applyBorder="1" applyAlignment="1" applyProtection="1">
      <alignment horizontal="center"/>
    </xf>
    <xf numFmtId="164" fontId="0" fillId="0" borderId="11" xfId="1" applyNumberFormat="1" applyFont="1" applyBorder="1" applyProtection="1"/>
    <xf numFmtId="0" fontId="4" fillId="0" borderId="0" xfId="0" applyFont="1" applyBorder="1" applyAlignment="1" applyProtection="1">
      <alignment wrapText="1"/>
    </xf>
    <xf numFmtId="164" fontId="0" fillId="5" borderId="11" xfId="1" applyNumberFormat="1" applyFont="1" applyFill="1" applyBorder="1" applyProtection="1"/>
    <xf numFmtId="0" fontId="4" fillId="5" borderId="0" xfId="0" applyFont="1" applyFill="1" applyBorder="1" applyAlignment="1" applyProtection="1">
      <alignment wrapText="1"/>
    </xf>
    <xf numFmtId="0" fontId="0" fillId="5" borderId="24" xfId="0" applyFont="1" applyFill="1" applyBorder="1" applyAlignment="1" applyProtection="1">
      <alignment vertical="center" wrapText="1"/>
    </xf>
    <xf numFmtId="0" fontId="0" fillId="5" borderId="22" xfId="0" applyFont="1" applyFill="1" applyBorder="1" applyAlignment="1" applyProtection="1">
      <alignment vertical="center" wrapText="1"/>
    </xf>
    <xf numFmtId="0" fontId="0" fillId="5" borderId="23" xfId="0" applyFont="1" applyFill="1" applyBorder="1" applyAlignment="1" applyProtection="1">
      <alignment vertical="center" wrapText="1"/>
    </xf>
    <xf numFmtId="164" fontId="3" fillId="5" borderId="11" xfId="1" applyNumberFormat="1" applyFont="1" applyFill="1" applyBorder="1" applyProtection="1"/>
    <xf numFmtId="0" fontId="3" fillId="5" borderId="0" xfId="0" applyFont="1" applyFill="1" applyBorder="1" applyAlignment="1" applyProtection="1">
      <alignment wrapText="1"/>
    </xf>
    <xf numFmtId="164" fontId="0" fillId="5" borderId="1" xfId="1" applyNumberFormat="1" applyFont="1" applyFill="1" applyBorder="1" applyProtection="1"/>
    <xf numFmtId="0" fontId="2" fillId="5" borderId="2" xfId="0" applyFont="1" applyFill="1" applyBorder="1" applyProtection="1"/>
    <xf numFmtId="0" fontId="0" fillId="5" borderId="6" xfId="0" applyFill="1" applyBorder="1" applyProtection="1"/>
    <xf numFmtId="5" fontId="2" fillId="5" borderId="7" xfId="0" applyNumberFormat="1" applyFont="1" applyFill="1" applyBorder="1" applyProtection="1"/>
    <xf numFmtId="5" fontId="2" fillId="5" borderId="2" xfId="0" applyNumberFormat="1" applyFont="1" applyFill="1" applyBorder="1" applyProtection="1"/>
    <xf numFmtId="5" fontId="2" fillId="4" borderId="21" xfId="0" applyNumberFormat="1" applyFont="1" applyFill="1" applyBorder="1" applyProtection="1"/>
    <xf numFmtId="0" fontId="0" fillId="5" borderId="0" xfId="0" applyFont="1" applyFill="1" applyBorder="1" applyAlignment="1" applyProtection="1">
      <alignment wrapText="1"/>
    </xf>
    <xf numFmtId="0" fontId="0" fillId="0" borderId="11" xfId="0" applyBorder="1" applyAlignment="1" applyProtection="1">
      <alignment vertical="center"/>
    </xf>
    <xf numFmtId="0" fontId="0" fillId="0" borderId="0" xfId="0" applyFont="1" applyBorder="1" applyAlignment="1" applyProtection="1">
      <alignment wrapText="1"/>
    </xf>
    <xf numFmtId="0" fontId="0" fillId="5" borderId="0" xfId="0" applyFill="1" applyProtection="1"/>
    <xf numFmtId="164" fontId="0" fillId="4" borderId="1" xfId="1" applyNumberFormat="1" applyFont="1" applyFill="1" applyBorder="1" applyProtection="1"/>
    <xf numFmtId="0" fontId="2" fillId="4" borderId="2" xfId="0" applyFont="1" applyFill="1" applyBorder="1" applyProtection="1"/>
    <xf numFmtId="0" fontId="0" fillId="5" borderId="28" xfId="0" applyFill="1" applyBorder="1" applyProtection="1"/>
    <xf numFmtId="5" fontId="2" fillId="5" borderId="6" xfId="2" applyNumberFormat="1" applyFont="1" applyFill="1" applyBorder="1" applyProtection="1"/>
    <xf numFmtId="0" fontId="0" fillId="4" borderId="6" xfId="0" applyFill="1" applyBorder="1" applyProtection="1"/>
    <xf numFmtId="5" fontId="2" fillId="4" borderId="7" xfId="0" applyNumberFormat="1" applyFont="1" applyFill="1" applyBorder="1" applyProtection="1"/>
    <xf numFmtId="5" fontId="2" fillId="4" borderId="6" xfId="2" applyNumberFormat="1" applyFont="1" applyFill="1" applyBorder="1" applyProtection="1"/>
    <xf numFmtId="0" fontId="2" fillId="5" borderId="19" xfId="0" applyFont="1" applyFill="1" applyBorder="1" applyAlignment="1" applyProtection="1"/>
    <xf numFmtId="0" fontId="2" fillId="4" borderId="21" xfId="0" applyFont="1" applyFill="1" applyBorder="1" applyAlignment="1" applyProtection="1">
      <alignment horizontal="center" wrapText="1"/>
    </xf>
    <xf numFmtId="5" fontId="0" fillId="0" borderId="4" xfId="0" applyNumberFormat="1" applyBorder="1" applyAlignment="1" applyProtection="1">
      <alignment vertical="center"/>
    </xf>
    <xf numFmtId="0" fontId="0" fillId="5" borderId="29" xfId="0" applyFill="1" applyBorder="1" applyAlignment="1" applyProtection="1">
      <alignment horizontal="center" wrapText="1"/>
    </xf>
    <xf numFmtId="164" fontId="0" fillId="5" borderId="29" xfId="1" applyNumberFormat="1" applyFont="1" applyFill="1" applyBorder="1" applyAlignment="1" applyProtection="1">
      <alignment horizontal="center" vertical="center"/>
    </xf>
    <xf numFmtId="0" fontId="0" fillId="5" borderId="23" xfId="0"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164" fontId="0" fillId="0" borderId="33" xfId="1" applyNumberFormat="1" applyFont="1" applyFill="1" applyBorder="1" applyProtection="1"/>
    <xf numFmtId="0" fontId="2" fillId="0" borderId="33" xfId="0" applyFont="1" applyFill="1" applyBorder="1" applyProtection="1"/>
    <xf numFmtId="0" fontId="0" fillId="0" borderId="33" xfId="0" applyFill="1" applyBorder="1" applyProtection="1"/>
    <xf numFmtId="5" fontId="2" fillId="0" borderId="33" xfId="0" applyNumberFormat="1" applyFont="1" applyFill="1" applyBorder="1" applyProtection="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66CC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38100</xdr:rowOff>
    </xdr:from>
    <xdr:to>
      <xdr:col>6</xdr:col>
      <xdr:colOff>827422</xdr:colOff>
      <xdr:row>2</xdr:row>
      <xdr:rowOff>19050</xdr:rowOff>
    </xdr:to>
    <xdr:pic>
      <xdr:nvPicPr>
        <xdr:cNvPr id="2" name="Picture 1" descr="C:\Users\mnickolaus.DT\Desktop\CSlogo_v3.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8100"/>
          <a:ext cx="1846597" cy="361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topLeftCell="A42" zoomScaleNormal="100" workbookViewId="0">
      <selection activeCell="I47" sqref="I47"/>
    </sheetView>
  </sheetViews>
  <sheetFormatPr defaultRowHeight="15" x14ac:dyDescent="0.25"/>
  <cols>
    <col min="1" max="1" width="11.42578125" style="1" customWidth="1"/>
    <col min="2" max="2" width="47.85546875" style="1" customWidth="1"/>
    <col min="3" max="7" width="14.7109375" style="1" customWidth="1"/>
    <col min="8" max="8" width="11.5703125" style="1" customWidth="1"/>
    <col min="9" max="16384" width="9.140625" style="1"/>
  </cols>
  <sheetData>
    <row r="1" spans="1:7" x14ac:dyDescent="0.25">
      <c r="A1" s="23" t="s">
        <v>38</v>
      </c>
      <c r="B1" s="23"/>
      <c r="C1" s="23"/>
      <c r="D1" s="23"/>
      <c r="E1" s="23"/>
      <c r="F1" s="23"/>
      <c r="G1" s="23"/>
    </row>
    <row r="2" spans="1:7" x14ac:dyDescent="0.25">
      <c r="A2" s="23" t="s">
        <v>12</v>
      </c>
      <c r="B2" s="23"/>
      <c r="C2" s="23"/>
      <c r="D2" s="23"/>
      <c r="E2" s="23"/>
      <c r="F2" s="23"/>
      <c r="G2" s="23"/>
    </row>
    <row r="3" spans="1:7" ht="27.75" customHeight="1" x14ac:dyDescent="0.25">
      <c r="A3" s="24"/>
      <c r="B3" s="24"/>
      <c r="C3" s="24"/>
      <c r="D3" s="24"/>
      <c r="E3" s="25" t="s">
        <v>37</v>
      </c>
      <c r="F3" s="25"/>
      <c r="G3" s="25"/>
    </row>
    <row r="4" spans="1:7" ht="63.75" customHeight="1" thickBot="1" x14ac:dyDescent="0.3">
      <c r="A4" s="26" t="s">
        <v>52</v>
      </c>
      <c r="B4" s="26"/>
      <c r="C4" s="26"/>
      <c r="D4" s="26"/>
      <c r="E4" s="26"/>
      <c r="F4" s="26"/>
      <c r="G4" s="26"/>
    </row>
    <row r="5" spans="1:7" ht="15.75" customHeight="1" thickBot="1" x14ac:dyDescent="0.3">
      <c r="A5" s="27" t="s">
        <v>39</v>
      </c>
      <c r="B5" s="28"/>
      <c r="C5" s="29" t="s">
        <v>53</v>
      </c>
      <c r="D5" s="30"/>
      <c r="E5" s="30"/>
      <c r="F5" s="30"/>
      <c r="G5" s="31"/>
    </row>
    <row r="6" spans="1:7" ht="15" customHeight="1" x14ac:dyDescent="0.25">
      <c r="A6" s="32" t="s">
        <v>0</v>
      </c>
      <c r="B6" s="33" t="s">
        <v>1</v>
      </c>
      <c r="C6" s="34" t="s">
        <v>40</v>
      </c>
      <c r="D6" s="35"/>
      <c r="E6" s="34" t="s">
        <v>41</v>
      </c>
      <c r="F6" s="35"/>
      <c r="G6" s="36" t="s">
        <v>25</v>
      </c>
    </row>
    <row r="7" spans="1:7" x14ac:dyDescent="0.25">
      <c r="A7" s="37"/>
      <c r="B7" s="38"/>
      <c r="C7" s="39" t="s">
        <v>2</v>
      </c>
      <c r="D7" s="40" t="s">
        <v>3</v>
      </c>
      <c r="E7" s="39" t="s">
        <v>2</v>
      </c>
      <c r="F7" s="40" t="s">
        <v>3</v>
      </c>
      <c r="G7" s="41"/>
    </row>
    <row r="8" spans="1:7" x14ac:dyDescent="0.25">
      <c r="A8" s="42" t="s">
        <v>16</v>
      </c>
      <c r="B8" s="43"/>
      <c r="C8" s="43"/>
      <c r="D8" s="43"/>
      <c r="E8" s="43"/>
      <c r="F8" s="44"/>
      <c r="G8" s="45"/>
    </row>
    <row r="9" spans="1:7" x14ac:dyDescent="0.25">
      <c r="A9" s="3">
        <v>1000</v>
      </c>
      <c r="B9" s="53" t="s">
        <v>4</v>
      </c>
      <c r="C9" s="5"/>
      <c r="D9" s="57">
        <f>C9*$A9</f>
        <v>0</v>
      </c>
      <c r="E9" s="5"/>
      <c r="F9" s="57">
        <f>E9*$A9</f>
        <v>0</v>
      </c>
      <c r="G9" s="58"/>
    </row>
    <row r="10" spans="1:7" x14ac:dyDescent="0.25">
      <c r="A10" s="46">
        <f>A9</f>
        <v>1000</v>
      </c>
      <c r="B10" s="53" t="s">
        <v>13</v>
      </c>
      <c r="C10" s="9"/>
      <c r="D10" s="57">
        <f>C10*$A10</f>
        <v>0</v>
      </c>
      <c r="E10" s="5"/>
      <c r="F10" s="57">
        <f t="shared" ref="F10:F11" si="0">E10*$A10</f>
        <v>0</v>
      </c>
      <c r="G10" s="58"/>
    </row>
    <row r="11" spans="1:7" x14ac:dyDescent="0.25">
      <c r="A11" s="46">
        <v>1</v>
      </c>
      <c r="B11" s="53" t="s">
        <v>48</v>
      </c>
      <c r="C11" s="5"/>
      <c r="D11" s="57">
        <f>C11*A11</f>
        <v>0</v>
      </c>
      <c r="E11" s="9"/>
      <c r="F11" s="57">
        <f t="shared" si="0"/>
        <v>0</v>
      </c>
      <c r="G11" s="58"/>
    </row>
    <row r="12" spans="1:7" x14ac:dyDescent="0.25">
      <c r="A12" s="46">
        <v>1</v>
      </c>
      <c r="B12" s="53" t="s">
        <v>5</v>
      </c>
      <c r="C12" s="5"/>
      <c r="D12" s="57">
        <f>C12*A12</f>
        <v>0</v>
      </c>
      <c r="E12" s="9"/>
      <c r="F12" s="57">
        <f t="shared" ref="F12" si="1">E12*$A12</f>
        <v>0</v>
      </c>
      <c r="G12" s="58"/>
    </row>
    <row r="13" spans="1:7" x14ac:dyDescent="0.25">
      <c r="A13" s="47"/>
      <c r="B13" s="60" t="s">
        <v>6</v>
      </c>
      <c r="C13" s="10"/>
      <c r="D13" s="59">
        <f>SUM(D9:D12)</f>
        <v>0</v>
      </c>
      <c r="E13" s="11"/>
      <c r="F13" s="59">
        <f>SUM(F9:F12)</f>
        <v>0</v>
      </c>
      <c r="G13" s="61">
        <f>D13-F13</f>
        <v>0</v>
      </c>
    </row>
    <row r="14" spans="1:7" x14ac:dyDescent="0.25">
      <c r="A14" s="46"/>
      <c r="B14" s="4"/>
      <c r="C14" s="12"/>
      <c r="D14" s="13"/>
      <c r="E14" s="14"/>
      <c r="F14" s="13"/>
      <c r="G14" s="7"/>
    </row>
    <row r="15" spans="1:7" x14ac:dyDescent="0.25">
      <c r="A15" s="48" t="s">
        <v>17</v>
      </c>
      <c r="B15" s="49"/>
      <c r="C15" s="49"/>
      <c r="D15" s="49"/>
      <c r="E15" s="49"/>
      <c r="F15" s="50"/>
      <c r="G15" s="2"/>
    </row>
    <row r="16" spans="1:7" ht="75" x14ac:dyDescent="0.25">
      <c r="A16" s="51">
        <f>A9</f>
        <v>1000</v>
      </c>
      <c r="B16" s="52" t="s">
        <v>14</v>
      </c>
      <c r="C16" s="15"/>
      <c r="D16" s="56">
        <f>C16*$A16</f>
        <v>0</v>
      </c>
      <c r="E16" s="15"/>
      <c r="F16" s="56">
        <f>E16*$A16</f>
        <v>0</v>
      </c>
      <c r="G16" s="58"/>
    </row>
    <row r="17" spans="1:7" x14ac:dyDescent="0.25">
      <c r="A17" s="46"/>
      <c r="B17" s="53"/>
      <c r="C17" s="12"/>
      <c r="D17" s="57"/>
      <c r="E17" s="12"/>
      <c r="F17" s="57"/>
      <c r="G17" s="58"/>
    </row>
    <row r="18" spans="1:7" x14ac:dyDescent="0.25">
      <c r="A18" s="54">
        <f>A22</f>
        <v>37500</v>
      </c>
      <c r="B18" s="55" t="s">
        <v>18</v>
      </c>
      <c r="C18" s="15"/>
      <c r="D18" s="56">
        <f>C18*$A18</f>
        <v>0</v>
      </c>
      <c r="E18" s="15"/>
      <c r="F18" s="56">
        <f>E18*$A18</f>
        <v>0</v>
      </c>
      <c r="G18" s="58"/>
    </row>
    <row r="19" spans="1:7" ht="27" customHeight="1" x14ac:dyDescent="0.25">
      <c r="A19" s="16">
        <v>1.5</v>
      </c>
      <c r="B19" s="62" t="s">
        <v>43</v>
      </c>
      <c r="C19" s="63" t="s">
        <v>50</v>
      </c>
      <c r="D19" s="64"/>
      <c r="E19" s="64"/>
      <c r="F19" s="65"/>
      <c r="G19" s="58"/>
    </row>
    <row r="20" spans="1:7" x14ac:dyDescent="0.25">
      <c r="A20" s="17">
        <v>25</v>
      </c>
      <c r="B20" s="62" t="s">
        <v>44</v>
      </c>
      <c r="C20" s="66"/>
      <c r="D20" s="67"/>
      <c r="E20" s="67"/>
      <c r="F20" s="68"/>
      <c r="G20" s="58"/>
    </row>
    <row r="21" spans="1:7" x14ac:dyDescent="0.25">
      <c r="A21" s="73">
        <f>A9</f>
        <v>1000</v>
      </c>
      <c r="B21" s="69" t="s">
        <v>7</v>
      </c>
      <c r="C21" s="66"/>
      <c r="D21" s="67"/>
      <c r="E21" s="67"/>
      <c r="F21" s="68"/>
      <c r="G21" s="58"/>
    </row>
    <row r="22" spans="1:7" x14ac:dyDescent="0.25">
      <c r="A22" s="73">
        <f>A21*A20*A19</f>
        <v>37500</v>
      </c>
      <c r="B22" s="69" t="s">
        <v>42</v>
      </c>
      <c r="C22" s="70"/>
      <c r="D22" s="71"/>
      <c r="E22" s="71"/>
      <c r="F22" s="72"/>
      <c r="G22" s="58"/>
    </row>
    <row r="23" spans="1:7" x14ac:dyDescent="0.25">
      <c r="A23" s="8"/>
      <c r="B23" s="4"/>
      <c r="C23" s="12"/>
      <c r="D23" s="13"/>
      <c r="E23" s="12"/>
      <c r="F23" s="13"/>
      <c r="G23" s="7"/>
    </row>
    <row r="24" spans="1:7" ht="150" x14ac:dyDescent="0.25">
      <c r="A24" s="74">
        <f>A28</f>
        <v>25000</v>
      </c>
      <c r="B24" s="75" t="s">
        <v>20</v>
      </c>
      <c r="C24" s="15"/>
      <c r="D24" s="56">
        <f>C24*$A24</f>
        <v>0</v>
      </c>
      <c r="E24" s="15"/>
      <c r="F24" s="56">
        <f>E24*$A24</f>
        <v>0</v>
      </c>
      <c r="G24" s="58"/>
    </row>
    <row r="25" spans="1:7" ht="39" x14ac:dyDescent="0.25">
      <c r="A25" s="16">
        <v>1</v>
      </c>
      <c r="B25" s="62" t="s">
        <v>21</v>
      </c>
      <c r="C25" s="76"/>
      <c r="D25" s="57"/>
      <c r="E25" s="77"/>
      <c r="F25" s="57"/>
      <c r="G25" s="58"/>
    </row>
    <row r="26" spans="1:7" x14ac:dyDescent="0.25">
      <c r="A26" s="85">
        <f>A20</f>
        <v>25</v>
      </c>
      <c r="B26" s="62" t="str">
        <f>B20</f>
        <v>Meter Days per Month (enter 21 days for M-F, 25 for M-Sat)</v>
      </c>
      <c r="C26" s="76"/>
      <c r="D26" s="57"/>
      <c r="E26" s="77"/>
      <c r="F26" s="57"/>
      <c r="G26" s="58"/>
    </row>
    <row r="27" spans="1:7" x14ac:dyDescent="0.25">
      <c r="A27" s="73">
        <f>A9</f>
        <v>1000</v>
      </c>
      <c r="B27" s="69" t="s">
        <v>7</v>
      </c>
      <c r="C27" s="76"/>
      <c r="D27" s="57"/>
      <c r="E27" s="77"/>
      <c r="F27" s="57"/>
      <c r="G27" s="58"/>
    </row>
    <row r="28" spans="1:7" x14ac:dyDescent="0.25">
      <c r="A28" s="73">
        <f>A27*A26*A25</f>
        <v>25000</v>
      </c>
      <c r="B28" s="69" t="s">
        <v>8</v>
      </c>
      <c r="C28" s="76"/>
      <c r="D28" s="78"/>
      <c r="E28" s="77"/>
      <c r="F28" s="57"/>
      <c r="G28" s="58"/>
    </row>
    <row r="29" spans="1:7" x14ac:dyDescent="0.25">
      <c r="A29" s="46"/>
      <c r="B29" s="52"/>
      <c r="C29" s="76"/>
      <c r="D29" s="78"/>
      <c r="E29" s="77"/>
      <c r="F29" s="57"/>
      <c r="G29" s="58"/>
    </row>
    <row r="30" spans="1:7" x14ac:dyDescent="0.25">
      <c r="A30" s="86"/>
      <c r="B30" s="79" t="s">
        <v>11</v>
      </c>
      <c r="C30" s="80"/>
      <c r="D30" s="81">
        <f>SUM(D16:D24)</f>
        <v>0</v>
      </c>
      <c r="E30" s="80"/>
      <c r="F30" s="81">
        <f>SUM(F16:F24)</f>
        <v>0</v>
      </c>
      <c r="G30" s="82"/>
    </row>
    <row r="31" spans="1:7" x14ac:dyDescent="0.25">
      <c r="A31" s="87">
        <v>60</v>
      </c>
      <c r="B31" s="83" t="s">
        <v>9</v>
      </c>
      <c r="C31" s="84"/>
      <c r="D31" s="59">
        <f>D30*$A31</f>
        <v>0</v>
      </c>
      <c r="E31" s="84"/>
      <c r="F31" s="59">
        <f>F30*$A31</f>
        <v>0</v>
      </c>
      <c r="G31" s="61">
        <f>D31-F31</f>
        <v>0</v>
      </c>
    </row>
    <row r="32" spans="1:7" x14ac:dyDescent="0.25">
      <c r="A32" s="46"/>
      <c r="B32" s="52"/>
      <c r="C32" s="76"/>
      <c r="D32" s="78"/>
      <c r="E32" s="76"/>
      <c r="F32" s="78"/>
      <c r="G32" s="58"/>
    </row>
    <row r="33" spans="1:7" ht="33.75" customHeight="1" x14ac:dyDescent="0.25">
      <c r="A33" s="88" t="s">
        <v>22</v>
      </c>
      <c r="B33" s="89"/>
      <c r="C33" s="89"/>
      <c r="D33" s="89"/>
      <c r="E33" s="89"/>
      <c r="F33" s="90"/>
      <c r="G33" s="45"/>
    </row>
    <row r="34" spans="1:7" x14ac:dyDescent="0.25">
      <c r="A34" s="20">
        <v>4</v>
      </c>
      <c r="B34" s="62" t="s">
        <v>10</v>
      </c>
      <c r="C34" s="91"/>
      <c r="D34" s="78"/>
      <c r="E34" s="76"/>
      <c r="F34" s="78"/>
      <c r="G34" s="58"/>
    </row>
    <row r="35" spans="1:7" x14ac:dyDescent="0.25">
      <c r="A35" s="73">
        <f>A9</f>
        <v>1000</v>
      </c>
      <c r="B35" s="62" t="s">
        <v>23</v>
      </c>
      <c r="C35" s="92"/>
      <c r="D35" s="57"/>
      <c r="E35" s="92"/>
      <c r="F35" s="78"/>
      <c r="G35" s="58"/>
    </row>
    <row r="36" spans="1:7" x14ac:dyDescent="0.25">
      <c r="A36" s="73">
        <f>A35*A34</f>
        <v>4000</v>
      </c>
      <c r="B36" s="62" t="s">
        <v>19</v>
      </c>
      <c r="C36" s="93" t="s">
        <v>51</v>
      </c>
      <c r="D36" s="94"/>
      <c r="E36" s="94"/>
      <c r="F36" s="95"/>
      <c r="G36" s="58"/>
    </row>
    <row r="37" spans="1:7" x14ac:dyDescent="0.25">
      <c r="A37" s="96">
        <f>A36</f>
        <v>4000</v>
      </c>
      <c r="B37" s="97" t="s">
        <v>15</v>
      </c>
      <c r="C37" s="5"/>
      <c r="D37" s="57">
        <f>C37*$A37</f>
        <v>0</v>
      </c>
      <c r="E37" s="5"/>
      <c r="F37" s="57">
        <f>E37*$A37</f>
        <v>0</v>
      </c>
      <c r="G37" s="58"/>
    </row>
    <row r="38" spans="1:7" x14ac:dyDescent="0.25">
      <c r="A38" s="98"/>
      <c r="B38" s="99"/>
      <c r="C38" s="18"/>
      <c r="D38" s="57"/>
      <c r="E38" s="18"/>
      <c r="F38" s="57"/>
      <c r="G38" s="58"/>
    </row>
    <row r="39" spans="1:7" x14ac:dyDescent="0.25">
      <c r="A39" s="47"/>
      <c r="B39" s="60" t="s">
        <v>24</v>
      </c>
      <c r="C39" s="10"/>
      <c r="D39" s="59">
        <f>SUM(D37:D38)</f>
        <v>0</v>
      </c>
      <c r="E39" s="11"/>
      <c r="F39" s="59">
        <f>SUM(F37:F38)</f>
        <v>0</v>
      </c>
      <c r="G39" s="61">
        <f>D39-F39</f>
        <v>0</v>
      </c>
    </row>
    <row r="40" spans="1:7" ht="9" customHeight="1" x14ac:dyDescent="0.25">
      <c r="A40" s="98"/>
      <c r="B40" s="99"/>
      <c r="C40" s="18"/>
      <c r="D40" s="6"/>
      <c r="E40" s="18"/>
      <c r="F40" s="6"/>
      <c r="G40" s="7"/>
    </row>
    <row r="41" spans="1:7" ht="101.25" customHeight="1" x14ac:dyDescent="0.25">
      <c r="A41" s="100" t="s">
        <v>45</v>
      </c>
      <c r="B41" s="101"/>
      <c r="C41" s="101"/>
      <c r="D41" s="101"/>
      <c r="E41" s="101"/>
      <c r="F41" s="102"/>
      <c r="G41" s="58"/>
    </row>
    <row r="42" spans="1:7" ht="12" customHeight="1" thickBot="1" x14ac:dyDescent="0.3">
      <c r="A42" s="103"/>
      <c r="B42" s="104"/>
      <c r="C42" s="76"/>
      <c r="D42" s="78"/>
      <c r="E42" s="76"/>
      <c r="F42" s="78"/>
      <c r="G42" s="58"/>
    </row>
    <row r="43" spans="1:7" ht="15.75" thickBot="1" x14ac:dyDescent="0.3">
      <c r="A43" s="105"/>
      <c r="B43" s="106" t="s">
        <v>49</v>
      </c>
      <c r="C43" s="107"/>
      <c r="D43" s="108">
        <f>D39+D31+D13</f>
        <v>0</v>
      </c>
      <c r="E43" s="107"/>
      <c r="F43" s="109">
        <f>F39+F31+F13</f>
        <v>0</v>
      </c>
      <c r="G43" s="110">
        <f>D43-F43</f>
        <v>0</v>
      </c>
    </row>
    <row r="44" spans="1:7" x14ac:dyDescent="0.25">
      <c r="A44" s="130"/>
      <c r="B44" s="131"/>
      <c r="C44" s="132"/>
      <c r="D44" s="133"/>
      <c r="E44" s="132"/>
      <c r="F44" s="133"/>
      <c r="G44" s="133"/>
    </row>
    <row r="45" spans="1:7" ht="30" x14ac:dyDescent="0.25">
      <c r="A45" s="126" t="s">
        <v>0</v>
      </c>
      <c r="B45" s="127" t="s">
        <v>1</v>
      </c>
      <c r="C45" s="128" t="s">
        <v>26</v>
      </c>
      <c r="D45" s="129"/>
      <c r="E45" s="128" t="s">
        <v>54</v>
      </c>
      <c r="F45" s="129"/>
      <c r="G45" s="125" t="s">
        <v>55</v>
      </c>
    </row>
    <row r="46" spans="1:7" ht="15.75" customHeight="1" x14ac:dyDescent="0.25">
      <c r="A46" s="88" t="s">
        <v>27</v>
      </c>
      <c r="B46" s="89"/>
      <c r="C46" s="89"/>
      <c r="D46" s="89"/>
      <c r="E46" s="89"/>
      <c r="F46" s="90"/>
      <c r="G46" s="45"/>
    </row>
    <row r="47" spans="1:7" x14ac:dyDescent="0.25">
      <c r="A47" s="46">
        <f>A9</f>
        <v>1000</v>
      </c>
      <c r="B47" s="53" t="s">
        <v>28</v>
      </c>
      <c r="C47" s="5"/>
      <c r="D47" s="57">
        <f>C47*$A47</f>
        <v>0</v>
      </c>
      <c r="E47" s="5"/>
      <c r="F47" s="57">
        <f>E47*$A47</f>
        <v>0</v>
      </c>
      <c r="G47" s="58"/>
    </row>
    <row r="48" spans="1:7" x14ac:dyDescent="0.25">
      <c r="A48" s="46">
        <f>A47</f>
        <v>1000</v>
      </c>
      <c r="B48" s="53" t="s">
        <v>29</v>
      </c>
      <c r="C48" s="5"/>
      <c r="D48" s="57">
        <f>C48*$A48</f>
        <v>0</v>
      </c>
      <c r="E48" s="5"/>
      <c r="F48" s="57">
        <f t="shared" ref="F48" si="2">E48*$A48</f>
        <v>0</v>
      </c>
      <c r="G48" s="58"/>
    </row>
    <row r="49" spans="1:7" x14ac:dyDescent="0.25">
      <c r="A49" s="46">
        <f>ROUNDUP(A47/30, 0)</f>
        <v>34</v>
      </c>
      <c r="B49" s="53" t="s">
        <v>46</v>
      </c>
      <c r="C49" s="5"/>
      <c r="D49" s="57">
        <f t="shared" ref="D49:D51" si="3">C49*$A49</f>
        <v>0</v>
      </c>
      <c r="E49" s="9"/>
      <c r="F49" s="57">
        <v>0</v>
      </c>
      <c r="G49" s="58"/>
    </row>
    <row r="50" spans="1:7" x14ac:dyDescent="0.25">
      <c r="A50" s="46">
        <f>A49</f>
        <v>34</v>
      </c>
      <c r="B50" s="53" t="s">
        <v>30</v>
      </c>
      <c r="C50" s="5"/>
      <c r="D50" s="57">
        <f t="shared" si="3"/>
        <v>0</v>
      </c>
      <c r="E50" s="9"/>
      <c r="F50" s="57">
        <v>0</v>
      </c>
      <c r="G50" s="58"/>
    </row>
    <row r="51" spans="1:7" x14ac:dyDescent="0.25">
      <c r="A51" s="46">
        <v>1</v>
      </c>
      <c r="B51" s="53" t="s">
        <v>47</v>
      </c>
      <c r="C51" s="9"/>
      <c r="D51" s="57">
        <f t="shared" si="3"/>
        <v>0</v>
      </c>
      <c r="E51" s="9"/>
      <c r="F51" s="57">
        <v>0</v>
      </c>
      <c r="G51" s="58"/>
    </row>
    <row r="52" spans="1:7" x14ac:dyDescent="0.25">
      <c r="A52" s="47"/>
      <c r="B52" s="60" t="s">
        <v>6</v>
      </c>
      <c r="C52" s="10"/>
      <c r="D52" s="59">
        <f>SUM(D47:D51)</f>
        <v>0</v>
      </c>
      <c r="E52" s="11"/>
      <c r="F52" s="59">
        <f>SUM(F47:F51)</f>
        <v>0</v>
      </c>
      <c r="G52" s="61">
        <f>D52-F52</f>
        <v>0</v>
      </c>
    </row>
    <row r="53" spans="1:7" x14ac:dyDescent="0.25">
      <c r="A53" s="51"/>
      <c r="B53" s="111"/>
      <c r="C53" s="21"/>
      <c r="D53" s="56"/>
      <c r="E53" s="21"/>
      <c r="F53" s="56"/>
      <c r="G53" s="58"/>
    </row>
    <row r="54" spans="1:7" x14ac:dyDescent="0.25">
      <c r="A54" s="88" t="s">
        <v>31</v>
      </c>
      <c r="B54" s="89"/>
      <c r="C54" s="89"/>
      <c r="D54" s="89"/>
      <c r="E54" s="89"/>
      <c r="F54" s="90"/>
      <c r="G54" s="2"/>
    </row>
    <row r="55" spans="1:7" x14ac:dyDescent="0.25">
      <c r="A55" s="112">
        <f>A47</f>
        <v>1000</v>
      </c>
      <c r="B55" s="113" t="s">
        <v>32</v>
      </c>
      <c r="C55" s="15"/>
      <c r="D55" s="124">
        <f>C55*$A55</f>
        <v>0</v>
      </c>
      <c r="E55" s="15"/>
      <c r="F55" s="124">
        <f>E55*$A55</f>
        <v>0</v>
      </c>
      <c r="G55" s="82"/>
    </row>
    <row r="56" spans="1:7" x14ac:dyDescent="0.25">
      <c r="A56" s="112">
        <f>A49</f>
        <v>34</v>
      </c>
      <c r="B56" s="113" t="s">
        <v>33</v>
      </c>
      <c r="C56" s="15"/>
      <c r="D56" s="124">
        <f>C56*$A56</f>
        <v>0</v>
      </c>
      <c r="E56" s="9"/>
      <c r="F56" s="124">
        <v>0</v>
      </c>
      <c r="G56" s="82"/>
    </row>
    <row r="57" spans="1:7" x14ac:dyDescent="0.25">
      <c r="A57" s="86"/>
      <c r="B57" s="79" t="s">
        <v>11</v>
      </c>
      <c r="C57" s="19"/>
      <c r="D57" s="81">
        <f>SUM(D55:D56)</f>
        <v>0</v>
      </c>
      <c r="E57" s="19"/>
      <c r="F57" s="81">
        <f>SUM(F55:F56)</f>
        <v>0</v>
      </c>
      <c r="G57" s="82"/>
    </row>
    <row r="58" spans="1:7" x14ac:dyDescent="0.25">
      <c r="A58" s="87">
        <v>60</v>
      </c>
      <c r="B58" s="83" t="s">
        <v>9</v>
      </c>
      <c r="C58" s="10"/>
      <c r="D58" s="59">
        <f>D57*$A58</f>
        <v>0</v>
      </c>
      <c r="E58" s="10"/>
      <c r="F58" s="59">
        <f>F57*$A58</f>
        <v>0</v>
      </c>
      <c r="G58" s="61">
        <f>D58-F58</f>
        <v>0</v>
      </c>
    </row>
    <row r="59" spans="1:7" ht="15.75" thickBot="1" x14ac:dyDescent="0.3">
      <c r="A59" s="46"/>
      <c r="B59" s="53"/>
      <c r="C59" s="117"/>
      <c r="D59" s="53"/>
      <c r="E59" s="117"/>
      <c r="F59" s="78"/>
      <c r="G59" s="58"/>
    </row>
    <row r="60" spans="1:7" ht="15.75" thickBot="1" x14ac:dyDescent="0.3">
      <c r="A60" s="105"/>
      <c r="B60" s="106" t="s">
        <v>34</v>
      </c>
      <c r="C60" s="107"/>
      <c r="D60" s="108">
        <f>D58+D52</f>
        <v>0</v>
      </c>
      <c r="E60" s="118"/>
      <c r="F60" s="109">
        <f>F58+F52</f>
        <v>0</v>
      </c>
      <c r="G60" s="110">
        <f>D60-F60</f>
        <v>0</v>
      </c>
    </row>
    <row r="61" spans="1:7" ht="15.75" thickBot="1" x14ac:dyDescent="0.3">
      <c r="A61" s="114"/>
      <c r="B61" s="114"/>
      <c r="C61" s="114"/>
      <c r="D61" s="114"/>
      <c r="E61" s="114"/>
      <c r="F61" s="114"/>
      <c r="G61" s="114"/>
    </row>
    <row r="62" spans="1:7" ht="15.75" thickBot="1" x14ac:dyDescent="0.3">
      <c r="A62" s="115"/>
      <c r="B62" s="116" t="s">
        <v>35</v>
      </c>
      <c r="C62" s="119"/>
      <c r="D62" s="120">
        <f>D60+D43</f>
        <v>0</v>
      </c>
      <c r="E62" s="121"/>
      <c r="F62" s="120">
        <f>F60+F43</f>
        <v>0</v>
      </c>
      <c r="G62" s="110">
        <f>D62-F62</f>
        <v>0</v>
      </c>
    </row>
    <row r="63" spans="1:7" ht="45.75" customHeight="1" thickBot="1" x14ac:dyDescent="0.3">
      <c r="A63" s="22"/>
      <c r="B63" s="22"/>
      <c r="C63" s="114"/>
      <c r="D63" s="114"/>
      <c r="E63" s="114"/>
      <c r="F63" s="122"/>
      <c r="G63" s="123" t="s">
        <v>36</v>
      </c>
    </row>
  </sheetData>
  <mergeCells count="21">
    <mergeCell ref="C45:D45"/>
    <mergeCell ref="E45:F45"/>
    <mergeCell ref="E3:G3"/>
    <mergeCell ref="A5:B5"/>
    <mergeCell ref="C36:F36"/>
    <mergeCell ref="C19:F22"/>
    <mergeCell ref="A15:F15"/>
    <mergeCell ref="C6:D6"/>
    <mergeCell ref="E6:F6"/>
    <mergeCell ref="A1:G1"/>
    <mergeCell ref="A2:G2"/>
    <mergeCell ref="A6:A7"/>
    <mergeCell ref="B6:B7"/>
    <mergeCell ref="C5:G5"/>
    <mergeCell ref="A41:F41"/>
    <mergeCell ref="A8:F8"/>
    <mergeCell ref="A33:F33"/>
    <mergeCell ref="G6:G7"/>
    <mergeCell ref="A4:G4"/>
    <mergeCell ref="A46:F46"/>
    <mergeCell ref="A54:F54"/>
  </mergeCells>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Nickolaus</dc:creator>
  <cp:lastModifiedBy>Mike Nickolaus</cp:lastModifiedBy>
  <cp:lastPrinted>2018-08-02T02:12:45Z</cp:lastPrinted>
  <dcterms:created xsi:type="dcterms:W3CDTF">2017-11-02T20:38:05Z</dcterms:created>
  <dcterms:modified xsi:type="dcterms:W3CDTF">2018-08-02T02:15:21Z</dcterms:modified>
</cp:coreProperties>
</file>